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4D99AFCB-F617-4932-8801-43C7F353C6FE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Kerosene'!$A$4:$BK$58</definedName>
    <definedName name="_xlnm._FilterDatabase" localSheetId="0" hidden="1">'Litre of Kerosene'!$A$3:$BK$57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L42" i="2" l="1"/>
  <c r="BK42" i="2"/>
  <c r="BL41" i="2"/>
  <c r="BK41" i="2"/>
  <c r="BL40" i="2"/>
  <c r="BK40" i="2"/>
  <c r="BL39" i="2"/>
  <c r="BK39" i="2"/>
  <c r="BL38" i="2"/>
  <c r="BK38" i="2"/>
  <c r="BL37" i="2"/>
  <c r="BK37" i="2"/>
  <c r="BL36" i="2"/>
  <c r="BK36" i="2"/>
  <c r="BL35" i="2"/>
  <c r="BK35" i="2"/>
  <c r="BL34" i="2"/>
  <c r="BK34" i="2"/>
  <c r="BL33" i="2"/>
  <c r="BK33" i="2"/>
  <c r="BL32" i="2"/>
  <c r="BK32" i="2"/>
  <c r="BL31" i="2"/>
  <c r="BK31" i="2"/>
  <c r="BL30" i="2"/>
  <c r="BK30" i="2"/>
  <c r="BL29" i="2"/>
  <c r="BK29" i="2"/>
  <c r="BL28" i="2"/>
  <c r="BK28" i="2"/>
  <c r="BL27" i="2"/>
  <c r="BK27" i="2"/>
  <c r="BL26" i="2"/>
  <c r="BK26" i="2"/>
  <c r="BL25" i="2"/>
  <c r="BK25" i="2"/>
  <c r="BL24" i="2"/>
  <c r="BK24" i="2"/>
  <c r="BL23" i="2"/>
  <c r="BK23" i="2"/>
  <c r="BL22" i="2"/>
  <c r="BK22" i="2"/>
  <c r="BL21" i="2"/>
  <c r="BK21" i="2"/>
  <c r="BL20" i="2"/>
  <c r="BK20" i="2"/>
  <c r="BL19" i="2"/>
  <c r="BK19" i="2"/>
  <c r="BL18" i="2"/>
  <c r="BK18" i="2"/>
  <c r="BL17" i="2"/>
  <c r="BK17" i="2"/>
  <c r="BL16" i="2"/>
  <c r="BK16" i="2"/>
  <c r="BL15" i="2"/>
  <c r="BK15" i="2"/>
  <c r="BL14" i="2"/>
  <c r="BK14" i="2"/>
  <c r="BL13" i="2"/>
  <c r="BK13" i="2"/>
  <c r="BL12" i="2"/>
  <c r="BK12" i="2"/>
  <c r="BL11" i="2"/>
  <c r="BK11" i="2"/>
  <c r="BL10" i="2"/>
  <c r="BK10" i="2"/>
  <c r="BL9" i="2"/>
  <c r="BK9" i="2"/>
  <c r="BL8" i="2"/>
  <c r="BK8" i="2"/>
  <c r="BL7" i="2"/>
  <c r="BK7" i="2"/>
  <c r="BL6" i="2"/>
  <c r="BK6" i="2"/>
  <c r="BL5" i="2"/>
  <c r="BK5" i="2"/>
  <c r="BL42" i="1"/>
  <c r="BK42" i="1"/>
  <c r="BL41" i="1"/>
  <c r="BK41" i="1"/>
  <c r="BL40" i="1"/>
  <c r="BK40" i="1"/>
  <c r="BL39" i="1"/>
  <c r="BK39" i="1"/>
  <c r="BL38" i="1"/>
  <c r="BK38" i="1"/>
  <c r="BL37" i="1"/>
  <c r="BK37" i="1"/>
  <c r="BL36" i="1"/>
  <c r="BK36" i="1"/>
  <c r="BL35" i="1"/>
  <c r="BK35" i="1"/>
  <c r="BL34" i="1"/>
  <c r="BK34" i="1"/>
  <c r="BL33" i="1"/>
  <c r="BK33" i="1"/>
  <c r="BL32" i="1"/>
  <c r="BK32" i="1"/>
  <c r="BL31" i="1"/>
  <c r="BK31" i="1"/>
  <c r="BL30" i="1"/>
  <c r="BK30" i="1"/>
  <c r="BL29" i="1"/>
  <c r="BK29" i="1"/>
  <c r="BL28" i="1"/>
  <c r="BK28" i="1"/>
  <c r="BL27" i="1"/>
  <c r="BK27" i="1"/>
  <c r="BL26" i="1"/>
  <c r="BK26" i="1"/>
  <c r="BL25" i="1"/>
  <c r="BK25" i="1"/>
  <c r="BL24" i="1"/>
  <c r="BK24" i="1"/>
  <c r="BL23" i="1"/>
  <c r="BK23" i="1"/>
  <c r="BL22" i="1"/>
  <c r="BK22" i="1"/>
  <c r="BL21" i="1"/>
  <c r="BK21" i="1"/>
  <c r="BL20" i="1"/>
  <c r="BK20" i="1"/>
  <c r="BL19" i="1"/>
  <c r="BK19" i="1"/>
  <c r="BL18" i="1"/>
  <c r="BK18" i="1"/>
  <c r="BL17" i="1"/>
  <c r="BK17" i="1"/>
  <c r="BL16" i="1"/>
  <c r="BK16" i="1"/>
  <c r="BL15" i="1"/>
  <c r="BK15" i="1"/>
  <c r="BL14" i="1"/>
  <c r="BK14" i="1"/>
  <c r="BL13" i="1"/>
  <c r="BK13" i="1"/>
  <c r="BL12" i="1"/>
  <c r="BK12" i="1"/>
  <c r="BL11" i="1"/>
  <c r="BK11" i="1"/>
  <c r="BL10" i="1"/>
  <c r="BK10" i="1"/>
  <c r="BL9" i="1"/>
  <c r="BK9" i="1"/>
  <c r="BL8" i="1"/>
  <c r="BK8" i="1"/>
  <c r="BL7" i="1"/>
  <c r="BK7" i="1"/>
  <c r="BL6" i="1"/>
  <c r="BK6" i="1"/>
  <c r="BL5" i="1"/>
  <c r="BK5" i="1"/>
  <c r="BI44" i="2"/>
  <c r="BJ44" i="2"/>
  <c r="BI44" i="1"/>
  <c r="BJ44" i="1"/>
  <c r="BI43" i="2"/>
  <c r="BJ43" i="2"/>
  <c r="BI43" i="1"/>
  <c r="BJ43" i="1"/>
  <c r="BI42" i="2"/>
  <c r="BJ42" i="2"/>
  <c r="BI42" i="1"/>
  <c r="BJ42" i="1"/>
  <c r="BH42" i="2"/>
  <c r="BH42" i="1"/>
  <c r="BE42" i="2" l="1"/>
  <c r="BF42" i="2"/>
  <c r="BG42" i="2"/>
  <c r="BH43" i="2" s="1"/>
  <c r="BA42" i="1"/>
  <c r="BB42" i="1"/>
  <c r="BC42" i="1"/>
  <c r="BD42" i="1"/>
  <c r="BE42" i="1"/>
  <c r="BF42" i="1"/>
  <c r="BG42" i="1"/>
  <c r="BH43" i="1" s="1"/>
  <c r="BA42" i="2"/>
  <c r="BB42" i="2"/>
  <c r="BC42" i="2"/>
  <c r="BD42" i="2"/>
  <c r="AZ42" i="1"/>
  <c r="AY42" i="1"/>
  <c r="AZ42" i="2"/>
  <c r="AY42" i="2"/>
  <c r="AX42" i="1"/>
  <c r="AX42" i="2"/>
  <c r="AV42" i="2"/>
  <c r="BH44" i="2" s="1"/>
  <c r="AW42" i="2"/>
  <c r="AV42" i="1"/>
  <c r="BH44" i="1" s="1"/>
  <c r="AW42" i="1"/>
  <c r="AT42" i="2"/>
  <c r="AU42" i="2"/>
  <c r="AT42" i="1"/>
  <c r="AU42" i="1"/>
  <c r="AS42" i="2"/>
  <c r="AT43" i="2" s="1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BF43" i="1" l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<sst xmlns="http://schemas.openxmlformats.org/spreadsheetml/2006/main" count="255" uniqueCount="51">
  <si>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</si>
  <si>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</si>
  <si>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</si>
  <si>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</si>
  <si>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</si>
  <si>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</si>
  <si>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</si>
  <si>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</si>
  <si>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</si>
  <si>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</si>
  <si>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</si>
  <si>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</si>
  <si>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</si>
  <si>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</si>
  <si>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</si>
  <si>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</si>
  <si>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</si>
  <si>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</si>
  <si>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</si>
  <si>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</si>
  <si>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</si>
  <si>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</si>
  <si>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</si>
  <si>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</si>
  <si>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</si>
  <si>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</si>
  <si>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</si>
  <si>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</si>
  <si>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</si>
  <si>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</si>
  <si>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</si>
  <si>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</si>
  <si>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</si>
  <si>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</si>
  <si>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</si>
  <si>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</si>
  <si>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</si>
  <si>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</si>
  <si>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</si>
  <si>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</si>
  <si>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</si>
  <si>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</si>
  <si>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</si>
  <si>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</si>
  <si>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</si>
  <si>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</si>
  <si>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</si>
  <si>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MARCH 2020</t>
  </si>
  <si>
    <t>STATES WITH THE LOWEST AVERAGE PRICES IN MARCH 2020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</si>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</sst>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73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2" fontId="3" fillId="0" borderId="2" xfId="5" applyNumberFormat="1" applyFont="1" applyFill="1" applyBorder="1" applyAlignment="1">
      <alignment horizontal="left" wrapText="1"/>
    </xf>
    <xf numFmtId="0" fontId="24" fillId="0" borderId="7" xfId="0" applyFont="1" applyBorder="1"/>
    <xf numFmtId="0" fontId="25" fillId="4" borderId="7" xfId="0" applyFont="1" applyFill="1" applyBorder="1" applyAlignment="1">
      <alignment horizontal="center"/>
    </xf>
    <xf numFmtId="2" fontId="24" fillId="0" borderId="7" xfId="0" applyNumberFormat="1" applyFont="1" applyBorder="1" applyAlignment="1">
      <alignment horizontal="center"/>
    </xf>
    <xf numFmtId="2" fontId="26" fillId="4" borderId="0" xfId="0" applyNumberFormat="1" applyFont="1" applyFill="1" applyAlignment="1">
      <alignment horizontal="center" vertical="center" wrapText="1"/>
    </xf>
    <xf numFmtId="165" fontId="26" fillId="4" borderId="0" xfId="0" applyNumberFormat="1" applyFont="1" applyFill="1" applyAlignment="1">
      <alignment horizontal="right" vertical="center"/>
    </xf>
    <xf numFmtId="165" fontId="26" fillId="4" borderId="7" xfId="0" applyNumberFormat="1" applyFont="1" applyFill="1" applyBorder="1" applyAlignment="1">
      <alignment horizontal="right" vertical="center" wrapText="1"/>
    </xf>
    <xf numFmtId="0" fontId="24" fillId="0" borderId="7" xfId="0" applyFont="1" applyBorder="1" applyAlignment="1">
      <alignment horizontal="center"/>
    </xf>
    <xf numFmtId="0" fontId="27" fillId="0" borderId="7" xfId="0" applyFont="1" applyBorder="1"/>
    <xf numFmtId="0" fontId="27" fillId="0" borderId="0" xfId="0" applyFont="1"/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L72"/>
  <sheetViews>
    <sheetView zoomScale="106" zoomScaleNormal="106" workbookViewId="0">
      <pane xSplit="1" ySplit="4" topLeftCell="AZ32" activePane="bottomRight" state="frozen"/>
      <selection pane="topRight" activeCell="B1" sqref="B1"/>
      <selection pane="bottomLeft" activeCell="A5" sqref="A5"/>
      <selection pane="bottomRight" activeCell="BK1" sqref="BK1:BL1048576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63" max="64" width="29" style="70" customWidth="1"/>
  </cols>
  <sheetData>
    <row r="2" spans="1:64" x14ac:dyDescent="0.25">
      <c r="BK2" s="64"/>
      <c r="BL2" s="64"/>
    </row>
    <row r="3" spans="1:64" ht="20.25" customHeight="1" x14ac:dyDescent="0.35">
      <c r="C3" s="13" t="s">
        <v>46</v>
      </c>
      <c r="BK3" s="65" t="s">
        <v>49</v>
      </c>
      <c r="BL3" s="65" t="s">
        <v>50</v>
      </c>
    </row>
    <row r="4" spans="1:64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8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8">
        <v>43770</v>
      </c>
      <c r="BE4" s="8">
        <v>43800</v>
      </c>
      <c r="BF4" s="8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65"/>
      <c r="BL4" s="65"/>
    </row>
    <row r="5" spans="1:64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57">
        <v>387.5</v>
      </c>
      <c r="BK5" s="66">
        <f>(BJ5-AX5)/AX5*100</f>
        <v>17.8207867286667</v>
      </c>
      <c r="BL5" s="66">
        <f>(BJ5-BI5)/BI5*100</f>
        <v>-1.2034062515935002</v>
      </c>
    </row>
    <row r="6" spans="1:64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57">
        <v>270</v>
      </c>
      <c r="BK6" s="66">
        <f t="shared" ref="BK6:BK42" si="0">(BJ6-AX6)/AX6*100</f>
        <v>-7.4280424459568231</v>
      </c>
      <c r="BL6" s="66">
        <f t="shared" ref="BL6:BL42" si="1">(BJ6-BI6)/BI6*100</f>
        <v>-18.999189991899915</v>
      </c>
    </row>
    <row r="7" spans="1:64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57">
        <v>370.83333333333337</v>
      </c>
      <c r="BK7" s="66">
        <f t="shared" si="0"/>
        <v>20.736995675948901</v>
      </c>
      <c r="BL7" s="66">
        <f t="shared" si="1"/>
        <v>5.9523809523809632</v>
      </c>
    </row>
    <row r="8" spans="1:64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57">
        <v>300</v>
      </c>
      <c r="BK8" s="66">
        <f t="shared" si="0"/>
        <v>-4.9071555478687241</v>
      </c>
      <c r="BL8" s="66">
        <f t="shared" si="1"/>
        <v>-7.6923076923076925</v>
      </c>
    </row>
    <row r="9" spans="1:64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57">
        <v>340.00000000000006</v>
      </c>
      <c r="BK9" s="66">
        <f t="shared" si="0"/>
        <v>-6.4755375077793609</v>
      </c>
      <c r="BL9" s="66">
        <f t="shared" si="1"/>
        <v>1.3231612826320345</v>
      </c>
    </row>
    <row r="10" spans="1:64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57">
        <v>274.07407407407413</v>
      </c>
      <c r="BK10" s="66">
        <f t="shared" si="0"/>
        <v>-14.351851851851832</v>
      </c>
      <c r="BL10" s="66">
        <f t="shared" si="1"/>
        <v>-13.451203437624617</v>
      </c>
    </row>
    <row r="11" spans="1:64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57">
        <v>246.66666666666671</v>
      </c>
      <c r="BK11" s="66">
        <f t="shared" si="0"/>
        <v>-19.124104685883868</v>
      </c>
      <c r="BL11" s="66">
        <f t="shared" si="1"/>
        <v>7.9173411500488786</v>
      </c>
    </row>
    <row r="12" spans="1:64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57">
        <v>362.96296296296293</v>
      </c>
      <c r="BK12" s="66">
        <f t="shared" si="0"/>
        <v>20.939278609543823</v>
      </c>
      <c r="BL12" s="66">
        <f t="shared" si="1"/>
        <v>0.95765547478942803</v>
      </c>
    </row>
    <row r="13" spans="1:64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57">
        <v>352.77777777777783</v>
      </c>
      <c r="BK13" s="66">
        <f t="shared" si="0"/>
        <v>7.8559011190686894</v>
      </c>
      <c r="BL13" s="66">
        <f t="shared" si="1"/>
        <v>-0.92181717188737133</v>
      </c>
    </row>
    <row r="14" spans="1:64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57">
        <v>349.79166666666703</v>
      </c>
      <c r="BK14" s="66">
        <f t="shared" si="0"/>
        <v>13.140161725067557</v>
      </c>
      <c r="BL14" s="66">
        <f t="shared" si="1"/>
        <v>8.0237382003851092</v>
      </c>
    </row>
    <row r="15" spans="1:64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57">
        <v>380.09523809523802</v>
      </c>
      <c r="BK15" s="66">
        <f t="shared" si="0"/>
        <v>23.272381439055149</v>
      </c>
      <c r="BL15" s="66">
        <f t="shared" si="1"/>
        <v>1.9240689947543712</v>
      </c>
    </row>
    <row r="16" spans="1:64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57">
        <v>391.66666666666674</v>
      </c>
      <c r="BK16" s="66">
        <f t="shared" si="0"/>
        <v>10.328638497652603</v>
      </c>
      <c r="BL16" s="66">
        <f t="shared" si="1"/>
        <v>4.4444444444444651</v>
      </c>
    </row>
    <row r="17" spans="1:64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57">
        <v>384.444444444444</v>
      </c>
      <c r="BK17" s="66">
        <f t="shared" si="0"/>
        <v>19.250753341807599</v>
      </c>
      <c r="BL17" s="66">
        <f t="shared" si="1"/>
        <v>3.284198711633973</v>
      </c>
    </row>
    <row r="18" spans="1:64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57">
        <v>335.29411764705884</v>
      </c>
      <c r="BK18" s="66">
        <f t="shared" si="0"/>
        <v>6.8392389035033014</v>
      </c>
      <c r="BL18" s="66">
        <f t="shared" si="1"/>
        <v>4.9630971847792518</v>
      </c>
    </row>
    <row r="19" spans="1:64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57">
        <v>382.40740740740733</v>
      </c>
      <c r="BK19" s="66">
        <f t="shared" si="0"/>
        <v>17.0207180910994</v>
      </c>
      <c r="BL19" s="66">
        <f t="shared" si="1"/>
        <v>-4.175355850500579</v>
      </c>
    </row>
    <row r="20" spans="1:64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57">
        <v>309.8055555555556</v>
      </c>
      <c r="BK20" s="66">
        <f t="shared" si="0"/>
        <v>16.737986910827001</v>
      </c>
      <c r="BL20" s="66">
        <f t="shared" si="1"/>
        <v>-11.484126984126972</v>
      </c>
    </row>
    <row r="21" spans="1:64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57">
        <v>393.47826086956536</v>
      </c>
      <c r="BK21" s="66">
        <f t="shared" si="0"/>
        <v>19.633406229661926</v>
      </c>
      <c r="BL21" s="66">
        <f t="shared" si="1"/>
        <v>-3.4409175780207706</v>
      </c>
    </row>
    <row r="22" spans="1:64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57">
        <v>299.28571428571399</v>
      </c>
      <c r="BK22" s="66">
        <f t="shared" si="0"/>
        <v>-7.3006798687608647</v>
      </c>
      <c r="BL22" s="66">
        <f t="shared" si="1"/>
        <v>-13.538721858814384</v>
      </c>
    </row>
    <row r="23" spans="1:64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57">
        <v>321.90476190476198</v>
      </c>
      <c r="BK23" s="66">
        <f t="shared" si="0"/>
        <v>4.0579016923426554</v>
      </c>
      <c r="BL23" s="66">
        <f t="shared" si="1"/>
        <v>-9.4654173965682364</v>
      </c>
    </row>
    <row r="24" spans="1:64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57">
        <v>303.125</v>
      </c>
      <c r="BK24" s="66">
        <f t="shared" si="0"/>
        <v>-2.7407217270902908</v>
      </c>
      <c r="BL24" s="66">
        <f t="shared" si="1"/>
        <v>-9.0806838632273479</v>
      </c>
    </row>
    <row r="25" spans="1:64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57">
        <v>327.77777777777789</v>
      </c>
      <c r="BK25" s="66">
        <f t="shared" si="0"/>
        <v>12.768101382728211</v>
      </c>
      <c r="BL25" s="66">
        <f t="shared" si="1"/>
        <v>9.259259259259295</v>
      </c>
    </row>
    <row r="26" spans="1:64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57">
        <v>307.14285714285722</v>
      </c>
      <c r="BK26" s="66">
        <f t="shared" si="0"/>
        <v>1.8248754223956627</v>
      </c>
      <c r="BL26" s="66">
        <f t="shared" si="1"/>
        <v>-13.480885311871205</v>
      </c>
    </row>
    <row r="27" spans="1:64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57">
        <v>306.06060606060606</v>
      </c>
      <c r="BK27" s="66">
        <f t="shared" si="0"/>
        <v>2.5902354567011563</v>
      </c>
      <c r="BL27" s="66">
        <f t="shared" si="1"/>
        <v>-10.222461628991217</v>
      </c>
    </row>
    <row r="28" spans="1:64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57">
        <v>369.04761904761909</v>
      </c>
      <c r="BK28" s="66">
        <f t="shared" si="0"/>
        <v>25.811279833507044</v>
      </c>
      <c r="BL28" s="66">
        <f t="shared" si="1"/>
        <v>8.3076888676466183</v>
      </c>
    </row>
    <row r="29" spans="1:64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57">
        <v>329.16666666666663</v>
      </c>
      <c r="BK29" s="66">
        <f t="shared" si="0"/>
        <v>-1.2490124901249078</v>
      </c>
      <c r="BL29" s="66">
        <f t="shared" si="1"/>
        <v>-7.0596982616634341</v>
      </c>
    </row>
    <row r="30" spans="1:64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57">
        <v>358.85416666666669</v>
      </c>
      <c r="BK30" s="66">
        <f t="shared" si="0"/>
        <v>20.094430128398209</v>
      </c>
      <c r="BL30" s="66">
        <f t="shared" si="1"/>
        <v>-0.92922349216866595</v>
      </c>
    </row>
    <row r="31" spans="1:64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57">
        <v>310.00000000000006</v>
      </c>
      <c r="BK31" s="66">
        <f t="shared" si="0"/>
        <v>4.6493227918209801</v>
      </c>
      <c r="BL31" s="66">
        <f t="shared" si="1"/>
        <v>-0.79999999999998184</v>
      </c>
    </row>
    <row r="32" spans="1:64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57">
        <v>324.28571428571399</v>
      </c>
      <c r="BK32" s="66">
        <f t="shared" si="0"/>
        <v>-6.6445973022821834</v>
      </c>
      <c r="BL32" s="66">
        <f t="shared" si="1"/>
        <v>2.8564178779859244</v>
      </c>
    </row>
    <row r="33" spans="1:64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57">
        <v>325</v>
      </c>
      <c r="BK33" s="66">
        <f t="shared" si="0"/>
        <v>-1.8858668478004308</v>
      </c>
      <c r="BL33" s="66">
        <f t="shared" si="1"/>
        <v>2.2173297688315809</v>
      </c>
    </row>
    <row r="34" spans="1:64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57">
        <v>320.58823529411762</v>
      </c>
      <c r="BK34" s="66">
        <f t="shared" si="0"/>
        <v>-5.3385294634043789E-2</v>
      </c>
      <c r="BL34" s="66">
        <f t="shared" si="1"/>
        <v>-2.8520499108734474</v>
      </c>
    </row>
    <row r="35" spans="1:64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57">
        <v>297.22222222222217</v>
      </c>
      <c r="BK35" s="66">
        <f t="shared" si="0"/>
        <v>-7.3106755579117753</v>
      </c>
      <c r="BL35" s="66">
        <f t="shared" si="1"/>
        <v>-0.11687259393682881</v>
      </c>
    </row>
    <row r="36" spans="1:64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57">
        <v>345.2380952380953</v>
      </c>
      <c r="BK36" s="66">
        <f t="shared" si="0"/>
        <v>-1.8794926786311819</v>
      </c>
      <c r="BL36" s="66">
        <f t="shared" si="1"/>
        <v>-7.9365079365079207</v>
      </c>
    </row>
    <row r="37" spans="1:64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57">
        <v>290.83333333333337</v>
      </c>
      <c r="BK37" s="66">
        <f t="shared" si="0"/>
        <v>-3.2659238862853499</v>
      </c>
      <c r="BL37" s="66">
        <f t="shared" si="1"/>
        <v>-3.0329299058669141</v>
      </c>
    </row>
    <row r="38" spans="1:64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57">
        <v>333.33333333333343</v>
      </c>
      <c r="BK38" s="66">
        <f t="shared" si="0"/>
        <v>10.23656767422893</v>
      </c>
      <c r="BL38" s="66">
        <f t="shared" si="1"/>
        <v>-7.9494826760926145</v>
      </c>
    </row>
    <row r="39" spans="1:64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57">
        <v>398.14814814814798</v>
      </c>
      <c r="BK39" s="66">
        <f t="shared" si="0"/>
        <v>19.66201173851433</v>
      </c>
      <c r="BL39" s="66">
        <f t="shared" si="1"/>
        <v>-4.5653566603570471E-2</v>
      </c>
    </row>
    <row r="40" spans="1:64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57">
        <v>356.06060606060606</v>
      </c>
      <c r="BK40" s="66">
        <f t="shared" si="0"/>
        <v>14.253302001458614</v>
      </c>
      <c r="BL40" s="66">
        <f t="shared" si="1"/>
        <v>11.575772769054291</v>
      </c>
    </row>
    <row r="41" spans="1:64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57">
        <v>280.39215686274508</v>
      </c>
      <c r="BK41" s="66">
        <f t="shared" si="0"/>
        <v>-13.535648686270935</v>
      </c>
      <c r="BL41" s="66">
        <f t="shared" si="1"/>
        <v>-15.881511756294033</v>
      </c>
    </row>
    <row r="42" spans="1:64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:BJ42" si="18">AVERAGE(BH5:BH41)</f>
        <v>334.16243177878312</v>
      </c>
      <c r="BI42" s="14">
        <f t="shared" si="18"/>
        <v>342.32891891891899</v>
      </c>
      <c r="BJ42" s="14">
        <f t="shared" si="18"/>
        <v>333.38554558103789</v>
      </c>
      <c r="BK42" s="67">
        <f t="shared" si="0"/>
        <v>5.5333658539064867</v>
      </c>
      <c r="BL42" s="67">
        <f t="shared" si="1"/>
        <v>-2.6125088602284712</v>
      </c>
    </row>
    <row r="43" spans="1:64" ht="15" customHeight="1" x14ac:dyDescent="0.25">
      <c r="A43" s="11" t="s">
        <v>44</v>
      </c>
      <c r="E43" s="14">
        <f>E42/D42*100-100</f>
        <v>7.5524922131515524</v>
      </c>
      <c r="F43" s="14">
        <f t="shared" ref="F43:AS43" si="19">F42/E42*100-100</f>
        <v>12.140921363290147</v>
      </c>
      <c r="G43" s="14">
        <f t="shared" si="19"/>
        <v>-4.9945461730845722</v>
      </c>
      <c r="H43" s="14">
        <f t="shared" si="19"/>
        <v>1.3108290224215011</v>
      </c>
      <c r="I43" s="14">
        <f t="shared" si="19"/>
        <v>13.841233912217078</v>
      </c>
      <c r="J43" s="14">
        <f t="shared" si="19"/>
        <v>-14.01623722496889</v>
      </c>
      <c r="K43" s="14">
        <f t="shared" si="19"/>
        <v>19.483947276998421</v>
      </c>
      <c r="L43" s="14">
        <f t="shared" si="19"/>
        <v>-16.764243847781174</v>
      </c>
      <c r="M43" s="14">
        <f t="shared" si="19"/>
        <v>-3.738053229139382E-2</v>
      </c>
      <c r="N43" s="14">
        <f t="shared" si="19"/>
        <v>4.1012665574236422</v>
      </c>
      <c r="O43" s="14">
        <f t="shared" si="19"/>
        <v>2.1823222231757313</v>
      </c>
      <c r="P43" s="14">
        <f t="shared" si="19"/>
        <v>30.655037197236396</v>
      </c>
      <c r="Q43" s="14">
        <f t="shared" si="19"/>
        <v>-3.8993359553723366</v>
      </c>
      <c r="R43" s="14">
        <f t="shared" si="19"/>
        <v>-3.1905271691828716</v>
      </c>
      <c r="S43" s="14">
        <f t="shared" si="19"/>
        <v>1.4033088234866682</v>
      </c>
      <c r="T43" s="14">
        <f t="shared" si="19"/>
        <v>-3.3716008044298036</v>
      </c>
      <c r="U43" s="14">
        <f t="shared" si="19"/>
        <v>-18.031565582230456</v>
      </c>
      <c r="V43" s="14">
        <f t="shared" si="19"/>
        <v>87.119108591287386</v>
      </c>
      <c r="W43" s="14">
        <f t="shared" si="19"/>
        <v>-18.769048950226193</v>
      </c>
      <c r="X43" s="14">
        <f t="shared" si="19"/>
        <v>-11.59366430770217</v>
      </c>
      <c r="Y43" s="14">
        <f t="shared" si="19"/>
        <v>-9.8722827814000169</v>
      </c>
      <c r="Z43" s="14">
        <f t="shared" si="19"/>
        <v>8.0094914296793718</v>
      </c>
      <c r="AA43" s="14">
        <f t="shared" si="19"/>
        <v>-5.2831078271856029</v>
      </c>
      <c r="AB43" s="14">
        <f t="shared" si="19"/>
        <v>-2.3590127062510788</v>
      </c>
      <c r="AC43" s="14">
        <f t="shared" si="19"/>
        <v>-19.597389680120202</v>
      </c>
      <c r="AD43" s="14">
        <f t="shared" si="19"/>
        <v>17.276334033663929</v>
      </c>
      <c r="AE43" s="14">
        <f t="shared" si="19"/>
        <v>3.3871598215067706</v>
      </c>
      <c r="AF43" s="14">
        <f t="shared" si="19"/>
        <v>-2.3063243369887942</v>
      </c>
      <c r="AG43" s="14">
        <f t="shared" si="19"/>
        <v>8.794302176464285</v>
      </c>
      <c r="AH43" s="14">
        <f t="shared" si="19"/>
        <v>-0.61240065953927569</v>
      </c>
      <c r="AI43" s="14">
        <f t="shared" si="19"/>
        <v>-9.6484687358426413E-2</v>
      </c>
      <c r="AJ43" s="14">
        <f t="shared" si="19"/>
        <v>-6.7854631110225796</v>
      </c>
      <c r="AK43" s="14">
        <f t="shared" si="19"/>
        <v>3.5310404561180064</v>
      </c>
      <c r="AL43" s="14">
        <f t="shared" si="19"/>
        <v>0.6468447294279116</v>
      </c>
      <c r="AM43" s="14">
        <f t="shared" si="19"/>
        <v>-0.2196196171331195</v>
      </c>
      <c r="AN43" s="14">
        <f t="shared" si="19"/>
        <v>-1.0022122103510469</v>
      </c>
      <c r="AO43" s="14">
        <f t="shared" si="19"/>
        <v>4.2906229639763467</v>
      </c>
      <c r="AP43" s="14">
        <f t="shared" si="19"/>
        <v>2.953873560005178</v>
      </c>
      <c r="AQ43" s="14">
        <f t="shared" si="19"/>
        <v>6.1482068751701036</v>
      </c>
      <c r="AR43" s="14">
        <f t="shared" si="19"/>
        <v>-5.4606953067483488</v>
      </c>
      <c r="AS43" s="14">
        <f t="shared" si="19"/>
        <v>-2.5435388938032872</v>
      </c>
      <c r="AT43" s="14">
        <f t="shared" ref="AT43" si="20">AT42/AS42*100-100</f>
        <v>5.3459874780642451</v>
      </c>
      <c r="AU43" s="14">
        <f t="shared" ref="AU43" si="21">AU42/AT42*100-100</f>
        <v>-0.27481946219153031</v>
      </c>
      <c r="AV43" s="14">
        <f t="shared" ref="AV43" si="22">AV42/AU42*100-100</f>
        <v>-0.49147643791674511</v>
      </c>
      <c r="AW43" s="14">
        <f t="shared" ref="AW43:AX43" si="23">AW42/AV42*100-100</f>
        <v>4.0563421528184307</v>
      </c>
      <c r="AX43" s="14">
        <f t="shared" si="23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4">BA42/AZ42*100-100</f>
        <v>2.0917768782232145</v>
      </c>
      <c r="BB43" s="14">
        <f t="shared" si="24"/>
        <v>-1.2959078893208584</v>
      </c>
      <c r="BC43" s="14">
        <f t="shared" si="24"/>
        <v>1.9650061327192105</v>
      </c>
      <c r="BD43" s="14">
        <f t="shared" si="24"/>
        <v>-2.2097993428757974</v>
      </c>
      <c r="BE43" s="14">
        <f t="shared" si="24"/>
        <v>0.95933795056011206</v>
      </c>
      <c r="BF43" s="14">
        <f t="shared" si="24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 t="shared" ref="BI43:BJ43" si="25">BI42/BH42*100-100</f>
        <v>2.4438675217512582</v>
      </c>
      <c r="BJ43" s="14">
        <f t="shared" si="25"/>
        <v>-2.6125088602284734</v>
      </c>
      <c r="BK43" s="68"/>
      <c r="BL43" s="68"/>
    </row>
    <row r="44" spans="1:64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26">P42/D42*100-100</f>
        <v>57.007393479165984</v>
      </c>
      <c r="Q44" s="14">
        <f t="shared" si="26"/>
        <v>40.289773512277236</v>
      </c>
      <c r="R44" s="14">
        <f t="shared" si="26"/>
        <v>21.109928937361303</v>
      </c>
      <c r="S44" s="14">
        <f t="shared" si="26"/>
        <v>29.265710871711349</v>
      </c>
      <c r="T44" s="14">
        <f t="shared" si="26"/>
        <v>23.291249641699281</v>
      </c>
      <c r="U44" s="14">
        <f t="shared" si="26"/>
        <v>-11.227326310138153</v>
      </c>
      <c r="V44" s="14">
        <f t="shared" si="26"/>
        <v>93.188376874986886</v>
      </c>
      <c r="W44" s="14">
        <f t="shared" si="26"/>
        <v>31.338777659702515</v>
      </c>
      <c r="X44" s="14">
        <f t="shared" si="26"/>
        <v>39.497502082705694</v>
      </c>
      <c r="Y44" s="14">
        <f t="shared" si="26"/>
        <v>25.772928794373399</v>
      </c>
      <c r="Z44" s="14">
        <f t="shared" si="26"/>
        <v>30.494762685793688</v>
      </c>
      <c r="AA44" s="14">
        <f t="shared" si="26"/>
        <v>20.960828619962271</v>
      </c>
      <c r="AB44" s="14">
        <f t="shared" si="26"/>
        <v>-9.6036786358750845</v>
      </c>
      <c r="AC44" s="14">
        <f t="shared" si="26"/>
        <v>-24.369927375161865</v>
      </c>
      <c r="AD44" s="14">
        <f t="shared" si="26"/>
        <v>-8.3806842369527459</v>
      </c>
      <c r="AE44" s="14">
        <f t="shared" si="26"/>
        <v>-6.5882469573090532</v>
      </c>
      <c r="AF44" s="14">
        <f t="shared" si="26"/>
        <v>-5.5584322948785001</v>
      </c>
      <c r="AG44" s="14">
        <f t="shared" si="26"/>
        <v>25.349526655136373</v>
      </c>
      <c r="AH44" s="14">
        <f t="shared" si="26"/>
        <v>-33.421078015454114</v>
      </c>
      <c r="AI44" s="14">
        <f t="shared" si="26"/>
        <v>-18.116576673999546</v>
      </c>
      <c r="AJ44" s="14">
        <f t="shared" si="26"/>
        <v>-13.663140492744063</v>
      </c>
      <c r="AK44" s="14">
        <f t="shared" si="26"/>
        <v>-0.82357380893243715</v>
      </c>
      <c r="AL44" s="14">
        <f t="shared" si="26"/>
        <v>-7.5840999198603924</v>
      </c>
      <c r="AM44" s="14">
        <f t="shared" si="26"/>
        <v>-2.643620880246317</v>
      </c>
      <c r="AN44" s="14">
        <f t="shared" si="26"/>
        <v>-1.2907752451308454</v>
      </c>
      <c r="AO44" s="14">
        <f t="shared" si="26"/>
        <v>28.036222966148216</v>
      </c>
      <c r="AP44" s="14">
        <f t="shared" si="26"/>
        <v>12.399702966274845</v>
      </c>
      <c r="AQ44" s="14">
        <f t="shared" si="26"/>
        <v>15.401438087381351</v>
      </c>
      <c r="AR44" s="14">
        <f t="shared" si="26"/>
        <v>11.675312074608499</v>
      </c>
      <c r="AS44" s="14">
        <f t="shared" si="26"/>
        <v>3.7230718833640708E-2</v>
      </c>
      <c r="AT44" s="14">
        <f t="shared" ref="AT44" si="27">AT42/AH42*100-100</f>
        <v>6.0345649213828807</v>
      </c>
      <c r="AU44" s="14">
        <f t="shared" ref="AU44" si="28">AU42/AI42*100-100</f>
        <v>5.8452857934101985</v>
      </c>
      <c r="AV44" s="14">
        <f t="shared" ref="AV44" si="29">AV42/AJ42*100-100</f>
        <v>12.992119757604655</v>
      </c>
      <c r="AW44" s="14">
        <f t="shared" ref="AW44:AX44" si="30">AW42/AK42*100-100</f>
        <v>13.565425617962617</v>
      </c>
      <c r="AX44" s="14">
        <f t="shared" si="30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31">BA42/AO42*100-100</f>
        <v>11.737109548955218</v>
      </c>
      <c r="BB44" s="14">
        <f t="shared" si="31"/>
        <v>7.1247692946014354</v>
      </c>
      <c r="BC44" s="14">
        <f t="shared" si="31"/>
        <v>2.9030831480323371</v>
      </c>
      <c r="BD44" s="14">
        <f t="shared" si="31"/>
        <v>6.4415819635399032</v>
      </c>
      <c r="BE44" s="14">
        <f t="shared" si="31"/>
        <v>10.267410938913855</v>
      </c>
      <c r="BF44" s="14">
        <f t="shared" si="31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 t="shared" ref="BI44:BJ44" si="32">BI42/AW42*100-100</f>
        <v>8.2412379338687032</v>
      </c>
      <c r="BJ44" s="14">
        <f t="shared" si="32"/>
        <v>5.5333658539064885</v>
      </c>
      <c r="BK44" s="69"/>
      <c r="BL44" s="69"/>
    </row>
    <row r="46" spans="1:64" ht="15" customHeight="1" x14ac:dyDescent="0.25">
      <c r="A46" s="12" t="s">
        <v>47</v>
      </c>
      <c r="BK46" s="71"/>
      <c r="BL46" s="71"/>
    </row>
    <row r="47" spans="1:64" ht="15" customHeight="1" x14ac:dyDescent="0.25">
      <c r="A47" s="4" t="s">
        <v>39</v>
      </c>
      <c r="B47" s="46">
        <v>398.15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K47" s="72"/>
      <c r="BL47" s="72"/>
    </row>
    <row r="48" spans="1:64" ht="15" customHeight="1" x14ac:dyDescent="0.25">
      <c r="A48" s="4" t="s">
        <v>22</v>
      </c>
      <c r="B48" s="46">
        <v>393.48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K48" s="72"/>
      <c r="BL48" s="72"/>
    </row>
    <row r="49" spans="1:64" ht="15" customHeight="1" x14ac:dyDescent="0.25">
      <c r="A49" s="4" t="s">
        <v>17</v>
      </c>
      <c r="B49" s="46">
        <v>391.67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K49" s="72"/>
      <c r="BL49" s="72"/>
    </row>
    <row r="50" spans="1:64" ht="15" customHeight="1" x14ac:dyDescent="0.25">
      <c r="F50" s="5"/>
      <c r="BK50" s="72"/>
      <c r="BL50" s="72"/>
    </row>
    <row r="51" spans="1:64" ht="15" customHeight="1" x14ac:dyDescent="0.25">
      <c r="A51" s="12" t="s">
        <v>48</v>
      </c>
      <c r="BK51" s="72"/>
      <c r="BL51" s="72"/>
    </row>
    <row r="52" spans="1:64" ht="15" customHeight="1" x14ac:dyDescent="0.25">
      <c r="A52" s="4" t="s">
        <v>11</v>
      </c>
      <c r="B52" s="46">
        <v>274.07</v>
      </c>
      <c r="I52" s="4"/>
      <c r="J52" s="28"/>
      <c r="AD52" s="4"/>
      <c r="AE52" s="38"/>
      <c r="AH52" s="4"/>
      <c r="BK52" s="72"/>
      <c r="BL52" s="72"/>
    </row>
    <row r="53" spans="1:64" ht="15" customHeight="1" x14ac:dyDescent="0.25">
      <c r="A53" s="4" t="s">
        <v>7</v>
      </c>
      <c r="B53" s="46">
        <v>270</v>
      </c>
      <c r="I53" s="4"/>
      <c r="J53" s="28"/>
      <c r="AD53" s="4"/>
      <c r="AE53" s="38"/>
      <c r="AH53" s="4"/>
      <c r="AI53" s="22"/>
      <c r="BK53" s="72"/>
      <c r="BL53" s="72"/>
    </row>
    <row r="54" spans="1:64" ht="15" customHeight="1" x14ac:dyDescent="0.25">
      <c r="A54" s="4" t="s">
        <v>12</v>
      </c>
      <c r="B54" s="46">
        <v>246.67</v>
      </c>
      <c r="I54" s="4"/>
      <c r="J54" s="28"/>
      <c r="AD54" s="4"/>
      <c r="AE54" s="38"/>
      <c r="BK54" s="72"/>
      <c r="BL54" s="72"/>
    </row>
    <row r="55" spans="1:64" x14ac:dyDescent="0.25">
      <c r="A55" s="4"/>
      <c r="B55" s="46"/>
      <c r="BK55" s="72"/>
      <c r="BL55" s="72"/>
    </row>
    <row r="56" spans="1:64" x14ac:dyDescent="0.25">
      <c r="A56" s="4"/>
      <c r="B56" s="46"/>
      <c r="BK56" s="72"/>
      <c r="BL56" s="72"/>
    </row>
    <row r="57" spans="1:64" x14ac:dyDescent="0.25">
      <c r="A57" s="4"/>
      <c r="B57" s="46"/>
      <c r="BK57" s="72"/>
      <c r="BL57" s="72"/>
    </row>
    <row r="58" spans="1:64" x14ac:dyDescent="0.25">
      <c r="BK58" s="72"/>
      <c r="BL58" s="72"/>
    </row>
    <row r="59" spans="1:64" x14ac:dyDescent="0.25">
      <c r="BK59" s="72"/>
      <c r="BL59" s="72"/>
    </row>
    <row r="60" spans="1:64" x14ac:dyDescent="0.25">
      <c r="BK60" s="72"/>
      <c r="BL60" s="72"/>
    </row>
    <row r="61" spans="1:64" x14ac:dyDescent="0.25">
      <c r="BK61" s="72"/>
      <c r="BL61" s="72"/>
    </row>
    <row r="62" spans="1:64" x14ac:dyDescent="0.25">
      <c r="BK62" s="72"/>
      <c r="BL62" s="72"/>
    </row>
    <row r="63" spans="1:64" x14ac:dyDescent="0.25">
      <c r="BK63" s="72"/>
      <c r="BL63" s="72"/>
    </row>
    <row r="64" spans="1:64" x14ac:dyDescent="0.25">
      <c r="BK64" s="72"/>
      <c r="BL64" s="72"/>
    </row>
    <row r="65" spans="63:64" x14ac:dyDescent="0.25">
      <c r="BK65" s="72"/>
      <c r="BL65" s="72"/>
    </row>
    <row r="66" spans="63:64" x14ac:dyDescent="0.25">
      <c r="BK66" s="72"/>
      <c r="BL66" s="72"/>
    </row>
    <row r="67" spans="63:64" x14ac:dyDescent="0.25">
      <c r="BK67" s="72"/>
      <c r="BL67" s="72"/>
    </row>
    <row r="68" spans="63:64" x14ac:dyDescent="0.25">
      <c r="BK68" s="72"/>
      <c r="BL68" s="72"/>
    </row>
    <row r="69" spans="63:64" x14ac:dyDescent="0.25">
      <c r="BK69" s="72"/>
      <c r="BL69" s="72"/>
    </row>
    <row r="70" spans="63:64" x14ac:dyDescent="0.25">
      <c r="BK70" s="72"/>
      <c r="BL70" s="72"/>
    </row>
    <row r="71" spans="63:64" x14ac:dyDescent="0.25">
      <c r="BK71" s="72"/>
      <c r="BL71" s="72"/>
    </row>
    <row r="72" spans="63:64" x14ac:dyDescent="0.25">
      <c r="BK72" s="72"/>
      <c r="BL72" s="72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L72"/>
  <sheetViews>
    <sheetView tabSelected="1" topLeftCell="A35" zoomScale="115" zoomScaleNormal="115" workbookViewId="0">
      <pane xSplit="1" topLeftCell="BE1" activePane="topRight" state="frozen"/>
      <selection activeCell="BK1" sqref="BK1:BL1048576"/>
      <selection pane="topRight" activeCell="BI47" sqref="BI47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3" max="64" width="29" style="70" customWidth="1"/>
  </cols>
  <sheetData>
    <row r="2" spans="1:64" x14ac:dyDescent="0.25">
      <c r="BK2" s="64"/>
      <c r="BL2" s="64"/>
    </row>
    <row r="3" spans="1:64" x14ac:dyDescent="0.25">
      <c r="BK3" s="65" t="s">
        <v>49</v>
      </c>
      <c r="BL3" s="65" t="s">
        <v>50</v>
      </c>
    </row>
    <row r="4" spans="1:64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65"/>
      <c r="BL4" s="65"/>
    </row>
    <row r="5" spans="1:64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57">
        <v>1191.9230769230801</v>
      </c>
      <c r="BK5" s="66">
        <f>(BJ5-AX5)/AX5*100</f>
        <v>-5.9008097165991824</v>
      </c>
      <c r="BL5" s="66">
        <f>(BJ5-BI5)/BI5*100</f>
        <v>-2.6389586170017014</v>
      </c>
    </row>
    <row r="6" spans="1:64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57">
        <v>1170</v>
      </c>
      <c r="BK6" s="66">
        <f t="shared" ref="BK6:BK42" si="0">(BJ6-AX6)/AX6*100</f>
        <v>15.555555555555555</v>
      </c>
      <c r="BL6" s="66">
        <f t="shared" ref="BL6:BL42" si="1">(BJ6-BI6)/BI6*100</f>
        <v>4.4642857142857144</v>
      </c>
    </row>
    <row r="7" spans="1:64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57">
        <v>1300</v>
      </c>
      <c r="BK7" s="66">
        <f t="shared" si="0"/>
        <v>-2.499999999999762</v>
      </c>
      <c r="BL7" s="66">
        <f t="shared" si="1"/>
        <v>-8.4507042253521121</v>
      </c>
    </row>
    <row r="8" spans="1:64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57">
        <v>1202.76</v>
      </c>
      <c r="BK8" s="66">
        <f t="shared" si="0"/>
        <v>16.631272727272727</v>
      </c>
      <c r="BL8" s="66">
        <f t="shared" si="1"/>
        <v>-2.7286696320258801</v>
      </c>
    </row>
    <row r="9" spans="1:64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57">
        <v>1066.3333333333333</v>
      </c>
      <c r="BK9" s="66">
        <f t="shared" si="0"/>
        <v>-13.221167633158327</v>
      </c>
      <c r="BL9" s="66">
        <f t="shared" si="1"/>
        <v>-3.5864978902953655</v>
      </c>
    </row>
    <row r="10" spans="1:64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57">
        <v>1191</v>
      </c>
      <c r="BK10" s="66">
        <f t="shared" si="0"/>
        <v>5.212014134275619</v>
      </c>
      <c r="BL10" s="66">
        <f t="shared" si="1"/>
        <v>9.2660550458715605</v>
      </c>
    </row>
    <row r="11" spans="1:64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57">
        <v>1037.1428571428571</v>
      </c>
      <c r="BK11" s="66">
        <f t="shared" si="0"/>
        <v>-0.36049527684500837</v>
      </c>
      <c r="BL11" s="66">
        <f t="shared" si="1"/>
        <v>-9.6352925215114098</v>
      </c>
    </row>
    <row r="12" spans="1:64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57">
        <v>1242.1428571428571</v>
      </c>
      <c r="BK12" s="66">
        <f t="shared" si="0"/>
        <v>-3.1467557783347284</v>
      </c>
      <c r="BL12" s="66">
        <f t="shared" si="1"/>
        <v>4.1314871102105206</v>
      </c>
    </row>
    <row r="13" spans="1:64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57">
        <v>1350</v>
      </c>
      <c r="BK13" s="66">
        <f t="shared" si="0"/>
        <v>0.53191489361724009</v>
      </c>
      <c r="BL13" s="66">
        <f t="shared" si="1"/>
        <v>4.6511627906976747</v>
      </c>
    </row>
    <row r="14" spans="1:64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57">
        <v>1189.7058823529412</v>
      </c>
      <c r="BK14" s="66">
        <f t="shared" si="0"/>
        <v>-3.8038502241405934</v>
      </c>
      <c r="BL14" s="66">
        <f t="shared" si="1"/>
        <v>-2.1486653271476039</v>
      </c>
    </row>
    <row r="15" spans="1:64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57">
        <v>1090.45454545454</v>
      </c>
      <c r="BK15" s="66">
        <f t="shared" si="0"/>
        <v>-1.5073313782996065</v>
      </c>
      <c r="BL15" s="66">
        <f t="shared" si="1"/>
        <v>-3.89253270217869</v>
      </c>
    </row>
    <row r="16" spans="1:64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57">
        <v>1128.5714285714287</v>
      </c>
      <c r="BK16" s="66">
        <f t="shared" si="0"/>
        <v>-5.8683348227582925</v>
      </c>
      <c r="BL16" s="66">
        <f t="shared" si="1"/>
        <v>-2.9185867895545234</v>
      </c>
    </row>
    <row r="17" spans="1:64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57">
        <v>1141.3333333333333</v>
      </c>
      <c r="BK17" s="66">
        <f t="shared" si="0"/>
        <v>-7.6418715634401932</v>
      </c>
      <c r="BL17" s="66">
        <f t="shared" si="1"/>
        <v>-3.3791887125220521</v>
      </c>
    </row>
    <row r="18" spans="1:64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57">
        <v>1345.8823529411766</v>
      </c>
      <c r="BK18" s="66">
        <f t="shared" si="0"/>
        <v>9.3768673662069553</v>
      </c>
      <c r="BL18" s="66">
        <f t="shared" si="1"/>
        <v>1.5216263693550278</v>
      </c>
    </row>
    <row r="19" spans="1:64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57">
        <v>1131.6521739130435</v>
      </c>
      <c r="BK19" s="66">
        <f t="shared" si="0"/>
        <v>-10.692613107200625</v>
      </c>
      <c r="BL19" s="66">
        <f t="shared" si="1"/>
        <v>-4.118399851469718</v>
      </c>
    </row>
    <row r="20" spans="1:64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57">
        <v>1307.5</v>
      </c>
      <c r="BK20" s="66">
        <f t="shared" si="0"/>
        <v>-7.6222826086956577</v>
      </c>
      <c r="BL20" s="66">
        <f t="shared" si="1"/>
        <v>6.0138000372974041</v>
      </c>
    </row>
    <row r="21" spans="1:64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57">
        <v>1133.695652173913</v>
      </c>
      <c r="BK21" s="66">
        <f t="shared" si="0"/>
        <v>-6.1121613106490269</v>
      </c>
      <c r="BL21" s="66">
        <f t="shared" si="1"/>
        <v>2.3292612239403643</v>
      </c>
    </row>
    <row r="22" spans="1:64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57">
        <v>1271.4285714285713</v>
      </c>
      <c r="BK22" s="66">
        <f t="shared" si="0"/>
        <v>-7.7720207253886144</v>
      </c>
      <c r="BL22" s="66">
        <f t="shared" si="1"/>
        <v>-3.1904722020686802</v>
      </c>
    </row>
    <row r="23" spans="1:64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57">
        <v>1298.5714285714287</v>
      </c>
      <c r="BK23" s="66">
        <f t="shared" si="0"/>
        <v>2.8571428571428652</v>
      </c>
      <c r="BL23" s="66">
        <f t="shared" si="1"/>
        <v>3.1980027950878345</v>
      </c>
    </row>
    <row r="24" spans="1:64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57">
        <v>1290.625</v>
      </c>
      <c r="BK24" s="66">
        <f t="shared" si="0"/>
        <v>4.8476991968472865</v>
      </c>
      <c r="BL24" s="66">
        <f t="shared" si="1"/>
        <v>0.89077022896586078</v>
      </c>
    </row>
    <row r="25" spans="1:64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57">
        <v>1228.5714285714287</v>
      </c>
      <c r="BK25" s="66">
        <f t="shared" si="0"/>
        <v>-5.0385033442411107</v>
      </c>
      <c r="BL25" s="66">
        <f t="shared" si="1"/>
        <v>-1.7142857142857064</v>
      </c>
    </row>
    <row r="26" spans="1:64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57">
        <v>1355.38461538462</v>
      </c>
      <c r="BK26" s="66">
        <f t="shared" si="0"/>
        <v>12.948717948718336</v>
      </c>
      <c r="BL26" s="66">
        <f t="shared" si="1"/>
        <v>4.2338956560734653</v>
      </c>
    </row>
    <row r="27" spans="1:64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57">
        <v>1249.5</v>
      </c>
      <c r="BK27" s="66">
        <f t="shared" si="0"/>
        <v>19.056693663649359</v>
      </c>
      <c r="BL27" s="66">
        <f t="shared" si="1"/>
        <v>7.0024748871742588</v>
      </c>
    </row>
    <row r="28" spans="1:64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57">
        <v>1180</v>
      </c>
      <c r="BK28" s="66">
        <f t="shared" si="0"/>
        <v>-1.1173184357541837</v>
      </c>
      <c r="BL28" s="66">
        <f t="shared" si="1"/>
        <v>4.3665920769836184</v>
      </c>
    </row>
    <row r="29" spans="1:64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57">
        <v>1242.10526315789</v>
      </c>
      <c r="BK29" s="66">
        <f t="shared" si="0"/>
        <v>5.040614220540383</v>
      </c>
      <c r="BL29" s="66">
        <f t="shared" si="1"/>
        <v>-6.0725813213867864E-2</v>
      </c>
    </row>
    <row r="30" spans="1:64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57">
        <v>1257.9166666666667</v>
      </c>
      <c r="BK30" s="66">
        <f t="shared" si="0"/>
        <v>3.7029403682330377</v>
      </c>
      <c r="BL30" s="66">
        <f t="shared" si="1"/>
        <v>1.0009768892100603</v>
      </c>
    </row>
    <row r="31" spans="1:64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57">
        <v>1149.5</v>
      </c>
      <c r="BK31" s="66">
        <f t="shared" si="0"/>
        <v>-6.4813812931847279</v>
      </c>
      <c r="BL31" s="66">
        <f t="shared" si="1"/>
        <v>4.7199118148110983</v>
      </c>
    </row>
    <row r="32" spans="1:64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57">
        <v>1153.3333333333301</v>
      </c>
      <c r="BK32" s="66">
        <f t="shared" si="0"/>
        <v>4.4753585678849728</v>
      </c>
      <c r="BL32" s="66">
        <f t="shared" si="1"/>
        <v>-2.9589117935776126</v>
      </c>
    </row>
    <row r="33" spans="1:64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57">
        <v>1188.8461538461538</v>
      </c>
      <c r="BK33" s="66">
        <f t="shared" si="0"/>
        <v>6.0041968588619952</v>
      </c>
      <c r="BL33" s="66">
        <f t="shared" si="1"/>
        <v>3.2881106729933807</v>
      </c>
    </row>
    <row r="34" spans="1:64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57">
        <v>1042.1428571428571</v>
      </c>
      <c r="BK34" s="66">
        <f t="shared" si="0"/>
        <v>-4.6438031027484419</v>
      </c>
      <c r="BL34" s="66">
        <f t="shared" si="1"/>
        <v>-3.1852645185607007</v>
      </c>
    </row>
    <row r="35" spans="1:64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57">
        <v>1105.5263157894738</v>
      </c>
      <c r="BK35" s="66">
        <f t="shared" si="0"/>
        <v>-4.0429419826404738</v>
      </c>
      <c r="BL35" s="66">
        <f t="shared" si="1"/>
        <v>6.7800909651486805</v>
      </c>
    </row>
    <row r="36" spans="1:64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57">
        <v>1292.8571428571399</v>
      </c>
      <c r="BK36" s="66">
        <f t="shared" si="0"/>
        <v>10.816326530611684</v>
      </c>
      <c r="BL36" s="66">
        <f t="shared" si="1"/>
        <v>6.6273932253311285</v>
      </c>
    </row>
    <row r="37" spans="1:64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57">
        <v>1126.3157894736801</v>
      </c>
      <c r="BK37" s="66">
        <f t="shared" si="0"/>
        <v>-5.8992419625236092</v>
      </c>
      <c r="BL37" s="66">
        <f t="shared" si="1"/>
        <v>-5.3094412239333453</v>
      </c>
    </row>
    <row r="38" spans="1:64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57">
        <v>1250</v>
      </c>
      <c r="BK38" s="66">
        <f t="shared" si="0"/>
        <v>-2.849740932642733</v>
      </c>
      <c r="BL38" s="66">
        <f t="shared" si="1"/>
        <v>-2.34375</v>
      </c>
    </row>
    <row r="39" spans="1:64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57">
        <v>1308.3333333333301</v>
      </c>
      <c r="BK39" s="66">
        <f t="shared" si="0"/>
        <v>-6.3469339059892578</v>
      </c>
      <c r="BL39" s="66">
        <f t="shared" si="1"/>
        <v>3.9275340445416176</v>
      </c>
    </row>
    <row r="40" spans="1:64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57">
        <v>1175</v>
      </c>
      <c r="BK40" s="66">
        <f t="shared" si="0"/>
        <v>-7.9634464751960579</v>
      </c>
      <c r="BL40" s="66">
        <f t="shared" si="1"/>
        <v>-2.101281431737517</v>
      </c>
    </row>
    <row r="41" spans="1:64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57">
        <v>1286.6666666666667</v>
      </c>
      <c r="BK41" s="66">
        <f t="shared" si="0"/>
        <v>7.8444014614227422</v>
      </c>
      <c r="BL41" s="66">
        <f t="shared" si="1"/>
        <v>-2.0533276493813646</v>
      </c>
    </row>
    <row r="42" spans="1:64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J42" si="7">AVERAGE(BH5:BH41)</f>
        <v>1215.2514084572904</v>
      </c>
      <c r="BI42" s="14">
        <f t="shared" si="7"/>
        <v>1204.3316216216217</v>
      </c>
      <c r="BJ42" s="14">
        <f t="shared" si="7"/>
        <v>1207.370866473128</v>
      </c>
      <c r="BK42" s="67">
        <f t="shared" si="0"/>
        <v>-0.26325470859434191</v>
      </c>
      <c r="BL42" s="67">
        <f t="shared" si="1"/>
        <v>0.25235946619204158</v>
      </c>
    </row>
    <row r="43" spans="1:64" x14ac:dyDescent="0.25">
      <c r="A43" s="11" t="s">
        <v>44</v>
      </c>
      <c r="D43" s="15"/>
      <c r="E43" s="14">
        <f t="shared" ref="E43:AU43" si="8">E42/D42*100-100</f>
        <v>6.1146581746067028</v>
      </c>
      <c r="F43" s="14">
        <f t="shared" si="8"/>
        <v>14.075220535977053</v>
      </c>
      <c r="G43" s="14">
        <f t="shared" si="8"/>
        <v>-7.6798537077361857</v>
      </c>
      <c r="H43" s="14">
        <f t="shared" si="8"/>
        <v>1.9256342410588303</v>
      </c>
      <c r="I43" s="14">
        <f t="shared" si="8"/>
        <v>11.001193587627128</v>
      </c>
      <c r="J43" s="14">
        <f t="shared" si="8"/>
        <v>-12.219063838404338</v>
      </c>
      <c r="K43" s="14">
        <f t="shared" si="8"/>
        <v>5.6397868709871659</v>
      </c>
      <c r="L43" s="14">
        <f t="shared" si="8"/>
        <v>1.5201810614093603</v>
      </c>
      <c r="M43" s="14">
        <f t="shared" si="8"/>
        <v>-11.589572726145434</v>
      </c>
      <c r="N43" s="14">
        <f t="shared" si="8"/>
        <v>5.9964254123891578</v>
      </c>
      <c r="O43" s="14">
        <f t="shared" si="8"/>
        <v>1.3855057918391793</v>
      </c>
      <c r="P43" s="14">
        <f t="shared" si="8"/>
        <v>40.204211194217123</v>
      </c>
      <c r="Q43" s="14">
        <f t="shared" si="8"/>
        <v>4.3013494771006151</v>
      </c>
      <c r="R43" s="14">
        <f t="shared" si="8"/>
        <v>9.8997440165187669</v>
      </c>
      <c r="S43" s="14">
        <f t="shared" si="8"/>
        <v>-17.922740367098214</v>
      </c>
      <c r="T43" s="14">
        <f t="shared" si="8"/>
        <v>-14.544215738929282</v>
      </c>
      <c r="U43" s="14">
        <f t="shared" si="8"/>
        <v>26.471686069603976</v>
      </c>
      <c r="V43" s="14">
        <f t="shared" si="8"/>
        <v>38.916809585118301</v>
      </c>
      <c r="W43" s="14">
        <f t="shared" si="8"/>
        <v>-4.7659887004221986</v>
      </c>
      <c r="X43" s="14">
        <f t="shared" si="8"/>
        <v>-14.149884803789377</v>
      </c>
      <c r="Y43" s="14">
        <f t="shared" si="8"/>
        <v>-1.6766764959471061</v>
      </c>
      <c r="Z43" s="14">
        <f t="shared" si="8"/>
        <v>-10.095076443298041</v>
      </c>
      <c r="AA43" s="14">
        <f t="shared" si="8"/>
        <v>-4.0161244422701117</v>
      </c>
      <c r="AB43" s="14">
        <f t="shared" si="8"/>
        <v>-1.2228479007103061</v>
      </c>
      <c r="AC43" s="14">
        <f t="shared" si="8"/>
        <v>-0.48906296827139784</v>
      </c>
      <c r="AD43" s="14">
        <f t="shared" si="8"/>
        <v>-0.44762544757185196</v>
      </c>
      <c r="AE43" s="14">
        <f t="shared" si="8"/>
        <v>6.3060989748842502</v>
      </c>
      <c r="AF43" s="14">
        <f t="shared" si="8"/>
        <v>3.2285682312159167</v>
      </c>
      <c r="AG43" s="14">
        <f t="shared" si="8"/>
        <v>-0.45946781091559785</v>
      </c>
      <c r="AH43" s="14">
        <f t="shared" si="8"/>
        <v>-3.6481925824806751</v>
      </c>
      <c r="AI43" s="14">
        <f t="shared" si="8"/>
        <v>0.53705258521688393</v>
      </c>
      <c r="AJ43" s="14">
        <f t="shared" si="8"/>
        <v>-8.4503054327759202</v>
      </c>
      <c r="AK43" s="14">
        <f t="shared" si="8"/>
        <v>3.4515187485872474</v>
      </c>
      <c r="AL43" s="14">
        <f t="shared" si="8"/>
        <v>0.8041301953545883</v>
      </c>
      <c r="AM43" s="14">
        <f t="shared" si="8"/>
        <v>2.0963634414594026</v>
      </c>
      <c r="AN43" s="14">
        <f t="shared" si="8"/>
        <v>-0.40866912685214629</v>
      </c>
      <c r="AO43" s="14">
        <f t="shared" si="8"/>
        <v>8.4039973126755996</v>
      </c>
      <c r="AP43" s="14">
        <f t="shared" si="8"/>
        <v>3.9478575980291311</v>
      </c>
      <c r="AQ43" s="14">
        <f t="shared" si="8"/>
        <v>4.0632295067568123</v>
      </c>
      <c r="AR43" s="14">
        <f t="shared" si="8"/>
        <v>-2.3562516855424462</v>
      </c>
      <c r="AS43" s="14">
        <f t="shared" si="8"/>
        <v>0.97841898960035678</v>
      </c>
      <c r="AT43" s="14">
        <f t="shared" si="8"/>
        <v>2.7101580870733386</v>
      </c>
      <c r="AU43" s="14">
        <f t="shared" si="8"/>
        <v>1.8500064214505869</v>
      </c>
      <c r="AV43" s="14">
        <f t="shared" ref="AV43" si="9">AV42/AU42*100-100</f>
        <v>-1.5572610371788755</v>
      </c>
      <c r="AW43" s="14">
        <f t="shared" ref="AW43:AX43" si="10">AW42/AV42*100-100</f>
        <v>1.7724406569767268</v>
      </c>
      <c r="AX43" s="14">
        <f t="shared" si="10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1">BA42/AZ42*100-100</f>
        <v>-6.1040496738911543E-2</v>
      </c>
      <c r="BB43" s="14">
        <f t="shared" si="11"/>
        <v>0.56428927000324336</v>
      </c>
      <c r="BC43" s="14">
        <f t="shared" si="11"/>
        <v>-0.61056144188937367</v>
      </c>
      <c r="BD43" s="14">
        <f t="shared" si="11"/>
        <v>4.3769288329187361E-2</v>
      </c>
      <c r="BE43" s="14">
        <f t="shared" ref="BE43" si="12">BE42/BD42*100-100</f>
        <v>0.19666852976114058</v>
      </c>
      <c r="BF43" s="14">
        <f t="shared" ref="BF43" si="13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 t="shared" ref="BI43:BJ43" si="14">BI42/BH42*100-100</f>
        <v>-0.89856195678315487</v>
      </c>
      <c r="BJ43" s="14">
        <f t="shared" si="14"/>
        <v>0.25235946619204697</v>
      </c>
      <c r="BK43" s="68"/>
      <c r="BL43" s="68"/>
    </row>
    <row r="44" spans="1:64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15">P42/D42*100-100</f>
        <v>58.557211498363387</v>
      </c>
      <c r="Q44" s="14">
        <f t="shared" si="15"/>
        <v>55.84775386444062</v>
      </c>
      <c r="R44" s="14">
        <f t="shared" si="15"/>
        <v>50.143284183699905</v>
      </c>
      <c r="S44" s="14">
        <f t="shared" si="15"/>
        <v>33.484941402381196</v>
      </c>
      <c r="T44" s="14">
        <f t="shared" si="15"/>
        <v>11.915519972191973</v>
      </c>
      <c r="U44" s="14">
        <f t="shared" si="15"/>
        <v>27.513444232164247</v>
      </c>
      <c r="V44" s="14">
        <f t="shared" si="15"/>
        <v>101.79507791228102</v>
      </c>
      <c r="W44" s="14">
        <f t="shared" si="15"/>
        <v>81.917772643436706</v>
      </c>
      <c r="X44" s="14">
        <f t="shared" si="15"/>
        <v>53.838001217019126</v>
      </c>
      <c r="Y44" s="14">
        <f t="shared" si="15"/>
        <v>71.086873203597719</v>
      </c>
      <c r="Z44" s="14">
        <f t="shared" si="15"/>
        <v>45.113877162189425</v>
      </c>
      <c r="AA44" s="14">
        <f t="shared" si="15"/>
        <v>37.382481040563533</v>
      </c>
      <c r="AB44" s="14">
        <f t="shared" si="15"/>
        <v>-3.2108229137039785</v>
      </c>
      <c r="AC44" s="14">
        <f t="shared" si="15"/>
        <v>-7.6562119792913279</v>
      </c>
      <c r="AD44" s="14">
        <f t="shared" si="15"/>
        <v>-16.350638894610768</v>
      </c>
      <c r="AE44" s="14">
        <f t="shared" si="15"/>
        <v>8.3422777591210604</v>
      </c>
      <c r="AF44" s="14">
        <f t="shared" si="15"/>
        <v>30.874911612947898</v>
      </c>
      <c r="AG44" s="14">
        <f t="shared" si="15"/>
        <v>3.0061253787869759</v>
      </c>
      <c r="AH44" s="14">
        <f t="shared" si="15"/>
        <v>-28.555612636349039</v>
      </c>
      <c r="AI44" s="14">
        <f t="shared" si="15"/>
        <v>-24.577280414000327</v>
      </c>
      <c r="AJ44" s="14">
        <f t="shared" si="15"/>
        <v>-19.569974650046348</v>
      </c>
      <c r="AK44" s="14">
        <f t="shared" si="15"/>
        <v>-15.375030268407258</v>
      </c>
      <c r="AL44" s="14">
        <f t="shared" si="15"/>
        <v>-5.1159143556659501</v>
      </c>
      <c r="AM44" s="14">
        <f t="shared" si="15"/>
        <v>0.92653621730465829</v>
      </c>
      <c r="AN44" s="14">
        <f t="shared" si="15"/>
        <v>1.7584314659605269</v>
      </c>
      <c r="AO44" s="14">
        <f t="shared" si="15"/>
        <v>10.852345081032453</v>
      </c>
      <c r="AP44" s="14">
        <f t="shared" si="15"/>
        <v>15.746749715370782</v>
      </c>
      <c r="AQ44" s="14">
        <f t="shared" si="15"/>
        <v>13.304699320567678</v>
      </c>
      <c r="AR44" s="14">
        <f t="shared" si="15"/>
        <v>7.1747456433019181</v>
      </c>
      <c r="AS44" s="14">
        <f t="shared" si="15"/>
        <v>8.7229104834941182</v>
      </c>
      <c r="AT44" s="14">
        <f t="shared" si="15"/>
        <v>15.897642428822294</v>
      </c>
      <c r="AU44" s="14">
        <f t="shared" si="15"/>
        <v>17.411196390516025</v>
      </c>
      <c r="AV44" s="14">
        <f t="shared" ref="AV44" si="16">AV42/AJ42*100-100</f>
        <v>26.251428934008686</v>
      </c>
      <c r="AW44" s="14">
        <f t="shared" ref="AW44:AX44" si="17">AW42/AK42*100-100</f>
        <v>24.202295089267437</v>
      </c>
      <c r="AX44" s="14">
        <f t="shared" si="17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18">BA42/AO42*100-100</f>
        <v>11.639606133078217</v>
      </c>
      <c r="BB44" s="14">
        <f t="shared" si="18"/>
        <v>8.0056665388067643</v>
      </c>
      <c r="BC44" s="14">
        <f t="shared" si="18"/>
        <v>3.1548089490103877</v>
      </c>
      <c r="BD44" s="14">
        <f t="shared" si="18"/>
        <v>5.6902882736676617</v>
      </c>
      <c r="BE44" s="14">
        <f t="shared" ref="BE44" si="19">BE42/AS42*100-100</f>
        <v>4.8720596631861781</v>
      </c>
      <c r="BF44" s="14">
        <f t="shared" ref="BF44" si="20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 t="shared" ref="BI44:BJ44" si="21">BI42/AW42*100-100</f>
        <v>-0.63228997237897033</v>
      </c>
      <c r="BJ44" s="14">
        <f t="shared" si="21"/>
        <v>-0.26325470859434574</v>
      </c>
      <c r="BK44" s="69"/>
      <c r="BL44" s="69"/>
    </row>
    <row r="46" spans="1:64" ht="15" customHeight="1" x14ac:dyDescent="0.25">
      <c r="A46" s="12" t="s">
        <v>47</v>
      </c>
      <c r="BK46" s="71"/>
      <c r="BL46" s="71"/>
    </row>
    <row r="47" spans="1:64" ht="15" customHeight="1" x14ac:dyDescent="0.25">
      <c r="A47" s="63" t="s">
        <v>27</v>
      </c>
      <c r="B47">
        <v>1355.38</v>
      </c>
      <c r="C47" s="4"/>
      <c r="F47" s="4"/>
      <c r="G47" s="4"/>
      <c r="H47" s="22"/>
      <c r="I47" s="29"/>
      <c r="BK47" s="72"/>
      <c r="BL47" s="72"/>
    </row>
    <row r="48" spans="1:64" ht="15" customHeight="1" x14ac:dyDescent="0.25">
      <c r="A48" s="4" t="s">
        <v>14</v>
      </c>
      <c r="B48" s="46">
        <v>1350</v>
      </c>
      <c r="C48" s="4"/>
      <c r="F48" s="4"/>
      <c r="G48" s="4"/>
      <c r="H48" s="3"/>
      <c r="I48" s="29"/>
      <c r="BK48" s="72"/>
      <c r="BL48" s="72"/>
    </row>
    <row r="49" spans="1:64" ht="15" customHeight="1" x14ac:dyDescent="0.25">
      <c r="A49" s="63" t="s">
        <v>19</v>
      </c>
      <c r="B49">
        <v>1345.88</v>
      </c>
      <c r="C49" s="4"/>
      <c r="F49" s="4"/>
      <c r="G49" s="4"/>
      <c r="H49" s="22"/>
      <c r="I49" s="29"/>
      <c r="BK49" s="72"/>
      <c r="BL49" s="72"/>
    </row>
    <row r="50" spans="1:64" ht="15" customHeight="1" x14ac:dyDescent="0.25">
      <c r="BK50" s="72"/>
      <c r="BL50" s="72"/>
    </row>
    <row r="51" spans="1:64" ht="15" customHeight="1" x14ac:dyDescent="0.25">
      <c r="A51" s="12" t="s">
        <v>48</v>
      </c>
      <c r="BK51" s="72"/>
      <c r="BL51" s="72"/>
    </row>
    <row r="52" spans="1:64" x14ac:dyDescent="0.25">
      <c r="A52" s="4" t="s">
        <v>10</v>
      </c>
      <c r="B52" s="46">
        <v>1066.33</v>
      </c>
      <c r="C52" s="4"/>
      <c r="H52" s="4"/>
      <c r="I52" s="29"/>
      <c r="BK52" s="72"/>
      <c r="BL52" s="72"/>
    </row>
    <row r="53" spans="1:64" x14ac:dyDescent="0.25">
      <c r="A53" s="4" t="s">
        <v>34</v>
      </c>
      <c r="B53" s="46">
        <v>1042.1400000000001</v>
      </c>
      <c r="C53" s="4"/>
      <c r="H53" s="4"/>
      <c r="I53" s="29"/>
      <c r="BK53" s="72"/>
      <c r="BL53" s="72"/>
    </row>
    <row r="54" spans="1:64" x14ac:dyDescent="0.25">
      <c r="A54" s="4" t="s">
        <v>12</v>
      </c>
      <c r="B54" s="46">
        <v>1037.1400000000001</v>
      </c>
      <c r="C54" s="4"/>
      <c r="H54" s="4"/>
      <c r="I54" s="29"/>
      <c r="BK54" s="72"/>
      <c r="BL54" s="72"/>
    </row>
    <row r="55" spans="1:64" x14ac:dyDescent="0.25">
      <c r="BK55" s="72"/>
      <c r="BL55" s="72"/>
    </row>
    <row r="56" spans="1:64" x14ac:dyDescent="0.25">
      <c r="D56" s="4"/>
      <c r="BK56" s="72"/>
      <c r="BL56" s="72"/>
    </row>
    <row r="57" spans="1:64" x14ac:dyDescent="0.25">
      <c r="BK57" s="72"/>
      <c r="BL57" s="72"/>
    </row>
    <row r="58" spans="1:64" x14ac:dyDescent="0.25">
      <c r="A58" s="4"/>
      <c r="B58" s="22"/>
      <c r="BK58" s="72"/>
      <c r="BL58" s="72"/>
    </row>
    <row r="59" spans="1:64" x14ac:dyDescent="0.25">
      <c r="BK59" s="72"/>
      <c r="BL59" s="72"/>
    </row>
    <row r="60" spans="1:64" x14ac:dyDescent="0.25">
      <c r="BK60" s="72"/>
      <c r="BL60" s="72"/>
    </row>
    <row r="61" spans="1:64" x14ac:dyDescent="0.25">
      <c r="BK61" s="72"/>
      <c r="BL61" s="72"/>
    </row>
    <row r="62" spans="1:64" x14ac:dyDescent="0.25">
      <c r="BK62" s="72"/>
      <c r="BL62" s="72"/>
    </row>
    <row r="63" spans="1:64" x14ac:dyDescent="0.25">
      <c r="BK63" s="72"/>
      <c r="BL63" s="72"/>
    </row>
    <row r="64" spans="1:64" x14ac:dyDescent="0.25">
      <c r="BK64" s="72"/>
      <c r="BL64" s="72"/>
    </row>
    <row r="65" spans="63:64" x14ac:dyDescent="0.25">
      <c r="BK65" s="72"/>
      <c r="BL65" s="72"/>
    </row>
    <row r="66" spans="63:64" x14ac:dyDescent="0.25">
      <c r="BK66" s="72"/>
      <c r="BL66" s="72"/>
    </row>
    <row r="67" spans="63:64" x14ac:dyDescent="0.25">
      <c r="BK67" s="72"/>
      <c r="BL67" s="72"/>
    </row>
    <row r="68" spans="63:64" x14ac:dyDescent="0.25">
      <c r="BK68" s="72"/>
      <c r="BL68" s="72"/>
    </row>
    <row r="69" spans="63:64" x14ac:dyDescent="0.25">
      <c r="BK69" s="72"/>
      <c r="BL69" s="72"/>
    </row>
    <row r="70" spans="63:64" x14ac:dyDescent="0.25">
      <c r="BK70" s="72"/>
      <c r="BL70" s="72"/>
    </row>
    <row r="71" spans="63:64" x14ac:dyDescent="0.25">
      <c r="BK71" s="72"/>
      <c r="BL71" s="72"/>
    </row>
    <row r="72" spans="63:64" x14ac:dyDescent="0.25">
      <c r="BK72" s="72"/>
      <c r="BL72" s="72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2020-06-16T16:38:27Z</dcterms:modified>
</cp:coreProperties>
</file>